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гальнопроф" sheetId="1" r:id="rId1"/>
    <sheet name="професійна" sheetId="2" r:id="rId2"/>
    <sheet name="Лист3" sheetId="3" r:id="rId3"/>
  </sheets>
  <definedNames>
    <definedName name="_xlnm.Print_Area" localSheetId="0">'загальнопроф'!$A$1:$N$23</definedName>
    <definedName name="_xlnm.Print_Area" localSheetId="1">'професійна'!$A$1:$N$50</definedName>
  </definedNames>
  <calcPr fullCalcOnLoad="1" refMode="R1C1"/>
</workbook>
</file>

<file path=xl/sharedStrings.xml><?xml version="1.0" encoding="utf-8"?>
<sst xmlns="http://schemas.openxmlformats.org/spreadsheetml/2006/main" count="101" uniqueCount="70">
  <si>
    <t>Ужгородського ВПУ торгівлі та технологій харчування</t>
  </si>
  <si>
    <t>Перелік предметів</t>
  </si>
  <si>
    <t>Рівні компетентності учнів</t>
  </si>
  <si>
    <t>середній бал</t>
  </si>
  <si>
    <t>початковий</t>
  </si>
  <si>
    <t>середній</t>
  </si>
  <si>
    <t>достатній</t>
  </si>
  <si>
    <t>високий</t>
  </si>
  <si>
    <t>кількість</t>
  </si>
  <si>
    <t>%до числа атестованих</t>
  </si>
  <si>
    <t>%до числа атестовани</t>
  </si>
  <si>
    <t>Інформаційні технології</t>
  </si>
  <si>
    <t>Основи правових знань</t>
  </si>
  <si>
    <t>Правила дорожнього руху</t>
  </si>
  <si>
    <t>Вивчали предмет</t>
  </si>
  <si>
    <t>Всього</t>
  </si>
  <si>
    <t>Кількість</t>
  </si>
  <si>
    <t>І.</t>
  </si>
  <si>
    <t>Охорона праці</t>
  </si>
  <si>
    <t>Виробниче навчання</t>
  </si>
  <si>
    <t>ІІ.</t>
  </si>
  <si>
    <t xml:space="preserve">Професія «Кухар, кондитер» </t>
  </si>
  <si>
    <t xml:space="preserve">Малювання та ліплення </t>
  </si>
  <si>
    <t>Фізіологія харчування</t>
  </si>
  <si>
    <t>Товарознавство продовольчих товарів</t>
  </si>
  <si>
    <t>Середній показник з професії:</t>
  </si>
  <si>
    <t>%до числа                       атестован</t>
  </si>
  <si>
    <t>початков</t>
  </si>
  <si>
    <t>№ з/п</t>
  </si>
  <si>
    <t>Облік, калькуляція і звітність</t>
  </si>
  <si>
    <t>Середній показник</t>
  </si>
  <si>
    <t>Кулінарна характеристика страв</t>
  </si>
  <si>
    <t>Устаткування підприємств харчування</t>
  </si>
  <si>
    <t>Аналіз результатів навчальної діяльності</t>
  </si>
  <si>
    <t>№   з/п</t>
  </si>
  <si>
    <t>Основи галузевої економіки і підприємництва</t>
  </si>
  <si>
    <t>Професійна етика і психологія</t>
  </si>
  <si>
    <t>Технологічне обладнання  (Торгово-технологічне обладнання)</t>
  </si>
  <si>
    <t>Іноземна мова за професійним спрямуванням</t>
  </si>
  <si>
    <t>Організація виробництва та обслуговування</t>
  </si>
  <si>
    <t>Технологія приготування конд. виробів харчової промисловості</t>
  </si>
  <si>
    <t>атестовано</t>
  </si>
  <si>
    <t>не атестовано</t>
  </si>
  <si>
    <t xml:space="preserve">Гігієна і санітарія виробництва </t>
  </si>
  <si>
    <t xml:space="preserve">Професія «Офіціант, бармен» </t>
  </si>
  <si>
    <t xml:space="preserve">Аналіз результатів навчальної діяльності </t>
  </si>
  <si>
    <t xml:space="preserve">   </t>
  </si>
  <si>
    <t xml:space="preserve">                            Затверджую                                                                                                           Директор Ужгородського ВПУ                                                                                                  торгівлі та технологій харчування                                      В.Й.Кощак                                                                                                                             </t>
  </si>
  <si>
    <t>Технологія приготування напоїв і коктейлів та їх характеристика</t>
  </si>
  <si>
    <t>Технологія пригот борошняних конд. виробів з основ.товароз-ва</t>
  </si>
  <si>
    <t>Організація обслуговування в ресторанах (барах)</t>
  </si>
  <si>
    <t>Професія «Продавець продовольчих товарів, продавець непродовольчих товарів»</t>
  </si>
  <si>
    <t>Облік і звітність</t>
  </si>
  <si>
    <t>Організація та технологія торговельних процесів</t>
  </si>
  <si>
    <t>Харчова безпека товарів</t>
  </si>
  <si>
    <t>Реєстратори розрахункових операцій</t>
  </si>
  <si>
    <t>Психологія та етика ділових відносин</t>
  </si>
  <si>
    <t>ІІІ.</t>
  </si>
  <si>
    <t>Техніка обчислень (Основи калькуляції і обліку)</t>
  </si>
  <si>
    <t>Заступник директора з НВР</t>
  </si>
  <si>
    <t>Основи маркетингу та менеджменту</t>
  </si>
  <si>
    <t>Торговельне обладнання</t>
  </si>
  <si>
    <t>Галина КУШТАН</t>
  </si>
  <si>
    <t>Заступник директора з НВР                                     Галина КУШТАН</t>
  </si>
  <si>
    <t>Затверджую                                                                                                             Директор Ужгородського ВПУ                  торгівлі та технологій харчування                                                         Віктор КОЩАК</t>
  </si>
  <si>
    <t>із загальнопрофесійної підготовки за І семестр 2020-2021 н.р.</t>
  </si>
  <si>
    <t xml:space="preserve">Технологія приготування їжі з основами товарознавства </t>
  </si>
  <si>
    <t>з професійної підготовки за І семестр 2020-2021 н.р.</t>
  </si>
  <si>
    <t>%до числа 1атестовани</t>
  </si>
  <si>
    <t>Професійно-теоретична підготовка (середній показник)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</si>
</sst>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_(* #,##0.000_);_(* \(#,##0.0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" fontId="2" fillId="7" borderId="13" xfId="0" applyNumberFormat="1" applyFont="1" applyFill="1" applyBorder="1" applyAlignment="1">
      <alignment horizontal="center" vertical="center"/>
    </xf>
    <xf numFmtId="1" fontId="2" fillId="7" borderId="14" xfId="0" applyNumberFormat="1" applyFont="1" applyFill="1" applyBorder="1" applyAlignment="1">
      <alignment horizontal="center" vertical="center"/>
    </xf>
    <xf numFmtId="200" fontId="2" fillId="7" borderId="15" xfId="0" applyNumberFormat="1" applyFont="1" applyFill="1" applyBorder="1" applyAlignment="1">
      <alignment horizontal="center" vertical="center"/>
    </xf>
    <xf numFmtId="200" fontId="2" fillId="7" borderId="12" xfId="0" applyNumberFormat="1" applyFont="1" applyFill="1" applyBorder="1" applyAlignment="1">
      <alignment horizontal="center" vertical="center"/>
    </xf>
    <xf numFmtId="200" fontId="2" fillId="7" borderId="11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" fillId="33" borderId="15" xfId="0" applyNumberFormat="1" applyFont="1" applyFill="1" applyBorder="1" applyAlignment="1">
      <alignment horizontal="center" vertical="center" wrapText="1"/>
    </xf>
    <xf numFmtId="200" fontId="2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horizontal="center" vertical="top" wrapText="1"/>
    </xf>
    <xf numFmtId="0" fontId="1" fillId="7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1" fontId="2" fillId="7" borderId="18" xfId="0" applyNumberFormat="1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200" fontId="1" fillId="7" borderId="17" xfId="0" applyNumberFormat="1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00" fontId="1" fillId="7" borderId="19" xfId="0" applyNumberFormat="1" applyFont="1" applyFill="1" applyBorder="1" applyAlignment="1">
      <alignment horizontal="center"/>
    </xf>
    <xf numFmtId="1" fontId="1" fillId="7" borderId="19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horizontal="center" vertical="center" textRotation="90" wrapText="1"/>
    </xf>
    <xf numFmtId="0" fontId="5" fillId="33" borderId="26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wrapText="1"/>
    </xf>
    <xf numFmtId="1" fontId="2" fillId="7" borderId="29" xfId="0" applyNumberFormat="1" applyFont="1" applyFill="1" applyBorder="1" applyAlignment="1">
      <alignment horizontal="center" vertical="center" wrapText="1"/>
    </xf>
    <xf numFmtId="1" fontId="2" fillId="7" borderId="30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1" fontId="2" fillId="7" borderId="27" xfId="0" applyNumberFormat="1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7" borderId="39" xfId="0" applyNumberFormat="1" applyFont="1" applyFill="1" applyBorder="1" applyAlignment="1">
      <alignment horizontal="center" vertical="center"/>
    </xf>
    <xf numFmtId="200" fontId="2" fillId="33" borderId="40" xfId="0" applyNumberFormat="1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1" fontId="2" fillId="7" borderId="42" xfId="0" applyNumberFormat="1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center" wrapText="1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200" fontId="1" fillId="7" borderId="32" xfId="0" applyNumberFormat="1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200" fontId="1" fillId="7" borderId="17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7" borderId="29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7" borderId="30" xfId="0" applyFont="1" applyFill="1" applyBorder="1" applyAlignment="1">
      <alignment horizontal="center" vertical="center" textRotation="90" wrapText="1"/>
    </xf>
    <xf numFmtId="1" fontId="1" fillId="33" borderId="48" xfId="0" applyNumberFormat="1" applyFont="1" applyFill="1" applyBorder="1" applyAlignment="1">
      <alignment horizontal="center"/>
    </xf>
    <xf numFmtId="1" fontId="1" fillId="33" borderId="45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7" borderId="50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43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1" fontId="2" fillId="33" borderId="42" xfId="0" applyNumberFormat="1" applyFont="1" applyFill="1" applyBorder="1" applyAlignment="1">
      <alignment horizontal="center" vertical="top" wrapText="1"/>
    </xf>
    <xf numFmtId="1" fontId="2" fillId="33" borderId="51" xfId="0" applyNumberFormat="1" applyFont="1" applyFill="1" applyBorder="1" applyAlignment="1">
      <alignment horizontal="center" vertical="top" wrapText="1"/>
    </xf>
    <xf numFmtId="0" fontId="2" fillId="7" borderId="52" xfId="0" applyFont="1" applyFill="1" applyBorder="1" applyAlignment="1">
      <alignment horizontal="center" vertical="top" wrapText="1"/>
    </xf>
    <xf numFmtId="1" fontId="2" fillId="33" borderId="53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7" borderId="54" xfId="0" applyFont="1" applyFill="1" applyBorder="1" applyAlignment="1">
      <alignment horizontal="center" vertical="top" wrapText="1"/>
    </xf>
    <xf numFmtId="1" fontId="2" fillId="33" borderId="20" xfId="0" applyNumberFormat="1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1" fontId="2" fillId="7" borderId="14" xfId="0" applyNumberFormat="1" applyFont="1" applyFill="1" applyBorder="1" applyAlignment="1">
      <alignment horizontal="center" vertical="center" wrapText="1"/>
    </xf>
    <xf numFmtId="200" fontId="2" fillId="33" borderId="15" xfId="0" applyNumberFormat="1" applyFont="1" applyFill="1" applyBorder="1" applyAlignment="1">
      <alignment horizontal="center" vertical="center" wrapText="1"/>
    </xf>
    <xf numFmtId="200" fontId="2" fillId="7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7" borderId="30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vertical="center" wrapText="1"/>
    </xf>
    <xf numFmtId="0" fontId="1" fillId="7" borderId="55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vertical="center" wrapText="1"/>
    </xf>
    <xf numFmtId="0" fontId="2" fillId="33" borderId="47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1" fontId="2" fillId="33" borderId="45" xfId="0" applyNumberFormat="1" applyFont="1" applyFill="1" applyBorder="1" applyAlignment="1">
      <alignment horizontal="center"/>
    </xf>
    <xf numFmtId="1" fontId="2" fillId="33" borderId="48" xfId="0" applyNumberFormat="1" applyFont="1" applyFill="1" applyBorder="1" applyAlignment="1">
      <alignment horizontal="center"/>
    </xf>
    <xf numFmtId="200" fontId="2" fillId="7" borderId="26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vertical="top" wrapText="1"/>
    </xf>
    <xf numFmtId="1" fontId="2" fillId="7" borderId="18" xfId="0" applyNumberFormat="1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top" wrapText="1"/>
    </xf>
    <xf numFmtId="0" fontId="1" fillId="33" borderId="49" xfId="0" applyFont="1" applyFill="1" applyBorder="1" applyAlignment="1">
      <alignment horizontal="center" vertical="top" wrapText="1"/>
    </xf>
    <xf numFmtId="0" fontId="1" fillId="7" borderId="50" xfId="0" applyFont="1" applyFill="1" applyBorder="1" applyAlignment="1">
      <alignment horizontal="center"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horizontal="center" vertical="top" wrapText="1"/>
    </xf>
    <xf numFmtId="200" fontId="1" fillId="7" borderId="32" xfId="0" applyNumberFormat="1" applyFont="1" applyFill="1" applyBorder="1" applyAlignment="1">
      <alignment horizontal="center" vertical="top" wrapText="1"/>
    </xf>
    <xf numFmtId="0" fontId="1" fillId="7" borderId="58" xfId="0" applyFont="1" applyFill="1" applyBorder="1" applyAlignment="1">
      <alignment horizontal="center" vertical="top" wrapText="1"/>
    </xf>
    <xf numFmtId="1" fontId="1" fillId="33" borderId="45" xfId="0" applyNumberFormat="1" applyFont="1" applyFill="1" applyBorder="1" applyAlignment="1">
      <alignment horizontal="center" vertical="top" wrapText="1"/>
    </xf>
    <xf numFmtId="200" fontId="1" fillId="7" borderId="19" xfId="0" applyNumberFormat="1" applyFont="1" applyFill="1" applyBorder="1" applyAlignment="1">
      <alignment horizontal="center" vertical="top" wrapText="1"/>
    </xf>
    <xf numFmtId="0" fontId="1" fillId="7" borderId="59" xfId="0" applyFont="1" applyFill="1" applyBorder="1" applyAlignment="1">
      <alignment horizontal="center" vertical="top" wrapText="1"/>
    </xf>
    <xf numFmtId="0" fontId="1" fillId="33" borderId="60" xfId="0" applyFont="1" applyFill="1" applyBorder="1" applyAlignment="1">
      <alignment horizontal="center" vertical="top" wrapText="1"/>
    </xf>
    <xf numFmtId="200" fontId="1" fillId="7" borderId="61" xfId="0" applyNumberFormat="1" applyFont="1" applyFill="1" applyBorder="1" applyAlignment="1">
      <alignment horizontal="center" vertical="top" wrapText="1"/>
    </xf>
    <xf numFmtId="0" fontId="1" fillId="33" borderId="62" xfId="0" applyFont="1" applyFill="1" applyBorder="1" applyAlignment="1">
      <alignment horizontal="center"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1" fontId="2" fillId="33" borderId="22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vertical="center"/>
    </xf>
    <xf numFmtId="0" fontId="2" fillId="7" borderId="36" xfId="0" applyFont="1" applyFill="1" applyBorder="1" applyAlignment="1">
      <alignment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67" xfId="0" applyFont="1" applyFill="1" applyBorder="1" applyAlignment="1">
      <alignment horizontal="center" vertical="center" textRotation="90" wrapText="1"/>
    </xf>
    <xf numFmtId="0" fontId="2" fillId="33" borderId="68" xfId="0" applyFont="1" applyFill="1" applyBorder="1" applyAlignment="1">
      <alignment horizontal="center" vertical="center" textRotation="90" wrapText="1"/>
    </xf>
    <xf numFmtId="0" fontId="2" fillId="33" borderId="69" xfId="0" applyFont="1" applyFill="1" applyBorder="1" applyAlignment="1">
      <alignment horizontal="center" vertical="center" textRotation="90" wrapText="1"/>
    </xf>
    <xf numFmtId="0" fontId="2" fillId="7" borderId="67" xfId="0" applyFont="1" applyFill="1" applyBorder="1" applyAlignment="1">
      <alignment horizontal="center" vertical="center" textRotation="90" wrapText="1"/>
    </xf>
    <xf numFmtId="0" fontId="2" fillId="7" borderId="68" xfId="0" applyFont="1" applyFill="1" applyBorder="1" applyAlignment="1">
      <alignment horizontal="center" vertical="center" textRotation="90" wrapText="1"/>
    </xf>
    <xf numFmtId="0" fontId="2" fillId="7" borderId="69" xfId="0" applyFont="1" applyFill="1" applyBorder="1" applyAlignment="1">
      <alignment horizontal="center" vertical="center" textRotation="90" wrapText="1"/>
    </xf>
    <xf numFmtId="0" fontId="2" fillId="33" borderId="70" xfId="0" applyFont="1" applyFill="1" applyBorder="1" applyAlignment="1">
      <alignment horizontal="center" vertical="center" textRotation="90" wrapText="1"/>
    </xf>
    <xf numFmtId="0" fontId="2" fillId="33" borderId="71" xfId="0" applyFont="1" applyFill="1" applyBorder="1" applyAlignment="1">
      <alignment horizontal="center" vertical="center" textRotation="90" wrapText="1"/>
    </xf>
    <xf numFmtId="0" fontId="2" fillId="33" borderId="7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7" borderId="29" xfId="0" applyFont="1" applyFill="1" applyBorder="1" applyAlignment="1">
      <alignment horizontal="center" vertical="center" wrapText="1"/>
    </xf>
    <xf numFmtId="0" fontId="2" fillId="7" borderId="7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65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33" borderId="54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top" wrapText="1"/>
    </xf>
    <xf numFmtId="0" fontId="5" fillId="33" borderId="63" xfId="0" applyFont="1" applyFill="1" applyBorder="1" applyAlignment="1">
      <alignment horizontal="center" vertical="top" wrapText="1"/>
    </xf>
    <xf numFmtId="0" fontId="5" fillId="33" borderId="57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5" fillId="33" borderId="5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34" borderId="74" xfId="0" applyFont="1" applyFill="1" applyBorder="1" applyAlignment="1">
      <alignment horizontal="center" vertical="top" wrapText="1"/>
    </xf>
    <xf numFmtId="0" fontId="2" fillId="34" borderId="75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" fillId="34" borderId="56" xfId="0" applyFont="1" applyFill="1" applyBorder="1" applyAlignment="1">
      <alignment horizontal="center" vertical="top" wrapText="1"/>
    </xf>
    <xf numFmtId="0" fontId="2" fillId="34" borderId="57" xfId="0" applyFont="1" applyFill="1" applyBorder="1" applyAlignment="1">
      <alignment horizontal="center" vertical="top" wrapText="1"/>
    </xf>
    <xf numFmtId="0" fontId="2" fillId="34" borderId="51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5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33" borderId="3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55" xfId="0" applyFont="1" applyFill="1" applyBorder="1" applyAlignment="1">
      <alignment vertical="center" wrapText="1"/>
    </xf>
    <xf numFmtId="0" fontId="2" fillId="7" borderId="76" xfId="0" applyFont="1" applyFill="1" applyBorder="1" applyAlignment="1">
      <alignment horizontal="center" vertical="center" textRotation="90" wrapText="1"/>
    </xf>
    <xf numFmtId="0" fontId="2" fillId="7" borderId="31" xfId="0" applyFont="1" applyFill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center" vertical="center" textRotation="90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33" borderId="77" xfId="0" applyFont="1" applyFill="1" applyBorder="1" applyAlignment="1">
      <alignment horizontal="center" vertical="center" textRotation="90" wrapText="1"/>
    </xf>
    <xf numFmtId="0" fontId="2" fillId="33" borderId="78" xfId="0" applyFont="1" applyFill="1" applyBorder="1" applyAlignment="1">
      <alignment horizontal="center" vertical="center" textRotation="90" wrapText="1"/>
    </xf>
    <xf numFmtId="0" fontId="2" fillId="7" borderId="76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7" borderId="22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/>
    </xf>
    <xf numFmtId="0" fontId="1" fillId="7" borderId="37" xfId="0" applyFont="1" applyFill="1" applyBorder="1" applyAlignment="1">
      <alignment vertical="center" wrapText="1"/>
    </xf>
    <xf numFmtId="0" fontId="1" fillId="7" borderId="36" xfId="0" applyFont="1" applyFill="1" applyBorder="1" applyAlignment="1">
      <alignment vertical="center" wrapText="1"/>
    </xf>
    <xf numFmtId="0" fontId="1" fillId="7" borderId="38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/>
    </xf>
    <xf numFmtId="1" fontId="2" fillId="7" borderId="47" xfId="0" applyNumberFormat="1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/>
    </xf>
    <xf numFmtId="1" fontId="2" fillId="7" borderId="22" xfId="0" applyNumberFormat="1" applyFont="1" applyFill="1" applyBorder="1" applyAlignment="1">
      <alignment horizontal="center" vertical="top" wrapText="1"/>
    </xf>
    <xf numFmtId="0" fontId="2" fillId="7" borderId="63" xfId="0" applyFont="1" applyFill="1" applyBorder="1" applyAlignment="1">
      <alignment horizontal="center" vertical="top" wrapText="1"/>
    </xf>
    <xf numFmtId="1" fontId="2" fillId="33" borderId="44" xfId="0" applyNumberFormat="1" applyFont="1" applyFill="1" applyBorder="1" applyAlignment="1">
      <alignment horizontal="center" vertical="top" wrapText="1"/>
    </xf>
    <xf numFmtId="1" fontId="1" fillId="33" borderId="79" xfId="0" applyNumberFormat="1" applyFont="1" applyFill="1" applyBorder="1" applyAlignment="1">
      <alignment horizontal="center" vertical="top" wrapText="1"/>
    </xf>
    <xf numFmtId="200" fontId="1" fillId="7" borderId="37" xfId="0" applyNumberFormat="1" applyFont="1" applyFill="1" applyBorder="1" applyAlignment="1">
      <alignment horizontal="center" vertical="top" wrapText="1"/>
    </xf>
    <xf numFmtId="1" fontId="2" fillId="33" borderId="80" xfId="0" applyNumberFormat="1" applyFont="1" applyFill="1" applyBorder="1" applyAlignment="1">
      <alignment horizontal="center" vertical="top" wrapText="1"/>
    </xf>
    <xf numFmtId="200" fontId="1" fillId="7" borderId="31" xfId="0" applyNumberFormat="1" applyFont="1" applyFill="1" applyBorder="1" applyAlignment="1">
      <alignment horizontal="center" vertical="top" wrapText="1"/>
    </xf>
    <xf numFmtId="200" fontId="2" fillId="7" borderId="81" xfId="0" applyNumberFormat="1" applyFont="1" applyFill="1" applyBorder="1" applyAlignment="1">
      <alignment horizontal="center" vertical="top" wrapText="1"/>
    </xf>
    <xf numFmtId="200" fontId="1" fillId="7" borderId="67" xfId="0" applyNumberFormat="1" applyFont="1" applyFill="1" applyBorder="1" applyAlignment="1">
      <alignment horizontal="center" vertical="top" wrapText="1"/>
    </xf>
    <xf numFmtId="200" fontId="2" fillId="7" borderId="69" xfId="0" applyNumberFormat="1" applyFont="1" applyFill="1" applyBorder="1" applyAlignment="1">
      <alignment horizontal="center" vertical="top" wrapText="1"/>
    </xf>
    <xf numFmtId="1" fontId="1" fillId="33" borderId="82" xfId="0" applyNumberFormat="1" applyFont="1" applyFill="1" applyBorder="1" applyAlignment="1">
      <alignment horizontal="center"/>
    </xf>
    <xf numFmtId="200" fontId="1" fillId="7" borderId="61" xfId="0" applyNumberFormat="1" applyFont="1" applyFill="1" applyBorder="1" applyAlignment="1">
      <alignment horizontal="center"/>
    </xf>
    <xf numFmtId="200" fontId="1" fillId="7" borderId="3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00" fontId="2" fillId="7" borderId="26" xfId="0" applyNumberFormat="1" applyFont="1" applyFill="1" applyBorder="1" applyAlignment="1">
      <alignment horizontal="center" vertical="top" wrapText="1"/>
    </xf>
    <xf numFmtId="200" fontId="2" fillId="7" borderId="37" xfId="0" applyNumberFormat="1" applyFont="1" applyFill="1" applyBorder="1" applyAlignment="1">
      <alignment horizontal="center" vertical="top" wrapText="1"/>
    </xf>
    <xf numFmtId="1" fontId="2" fillId="33" borderId="83" xfId="0" applyNumberFormat="1" applyFont="1" applyFill="1" applyBorder="1" applyAlignment="1">
      <alignment horizontal="center"/>
    </xf>
    <xf numFmtId="200" fontId="2" fillId="7" borderId="3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5" zoomScaleSheetLayoutView="85" zoomScalePageLayoutView="0" workbookViewId="0" topLeftCell="A1">
      <selection activeCell="T5" sqref="T5"/>
    </sheetView>
  </sheetViews>
  <sheetFormatPr defaultColWidth="9.140625" defaultRowHeight="12.75"/>
  <cols>
    <col min="1" max="1" width="4.140625" style="0" customWidth="1"/>
    <col min="2" max="2" width="33.57421875" style="0" customWidth="1"/>
    <col min="3" max="4" width="7.00390625" style="0" customWidth="1"/>
    <col min="5" max="5" width="5.7109375" style="0" customWidth="1"/>
    <col min="6" max="6" width="7.421875" style="0" customWidth="1"/>
    <col min="7" max="7" width="8.421875" style="0" customWidth="1"/>
    <col min="8" max="8" width="6.57421875" style="0" customWidth="1"/>
    <col min="9" max="9" width="8.00390625" style="0" customWidth="1"/>
    <col min="10" max="10" width="7.8515625" style="0" customWidth="1"/>
    <col min="11" max="11" width="7.140625" style="0" customWidth="1"/>
    <col min="12" max="12" width="8.421875" style="0" customWidth="1"/>
    <col min="13" max="13" width="8.140625" style="0" customWidth="1"/>
    <col min="14" max="14" width="9.57421875" style="0" customWidth="1"/>
  </cols>
  <sheetData>
    <row r="1" spans="12:14" ht="45" customHeight="1">
      <c r="L1" s="163"/>
      <c r="M1" s="164"/>
      <c r="N1" s="164"/>
    </row>
    <row r="2" spans="1:14" ht="27.75" customHeight="1">
      <c r="A2" s="3"/>
      <c r="B2" s="3"/>
      <c r="C2" s="3"/>
      <c r="D2" s="3"/>
      <c r="E2" s="3"/>
      <c r="F2" s="3"/>
      <c r="G2" s="3"/>
      <c r="H2" s="3"/>
      <c r="I2" s="175" t="s">
        <v>64</v>
      </c>
      <c r="J2" s="176"/>
      <c r="K2" s="176"/>
      <c r="L2" s="176"/>
      <c r="M2" s="176"/>
      <c r="N2" s="176"/>
    </row>
    <row r="3" spans="1:14" ht="12.75" customHeight="1">
      <c r="A3" s="3"/>
      <c r="B3" s="3"/>
      <c r="C3" s="3"/>
      <c r="D3" s="3"/>
      <c r="E3" s="3"/>
      <c r="F3" s="3"/>
      <c r="G3" s="3"/>
      <c r="H3" s="3"/>
      <c r="I3" s="176"/>
      <c r="J3" s="176"/>
      <c r="K3" s="176"/>
      <c r="L3" s="176"/>
      <c r="M3" s="176"/>
      <c r="N3" s="176"/>
    </row>
    <row r="4" spans="1:14" ht="62.25" customHeight="1">
      <c r="A4" s="3"/>
      <c r="B4" s="3"/>
      <c r="C4" s="3"/>
      <c r="D4" s="3"/>
      <c r="E4" s="3"/>
      <c r="F4" s="3"/>
      <c r="G4" s="3"/>
      <c r="H4" s="3"/>
      <c r="I4" s="176"/>
      <c r="J4" s="176"/>
      <c r="K4" s="176"/>
      <c r="L4" s="176"/>
      <c r="M4" s="176"/>
      <c r="N4" s="176"/>
    </row>
    <row r="5" spans="1:14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76"/>
      <c r="L5" s="76"/>
      <c r="M5" s="76"/>
      <c r="N5" s="76"/>
    </row>
    <row r="6" spans="1:14" ht="24" customHeight="1">
      <c r="A6" s="166" t="s">
        <v>33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>
      <c r="A7" s="165" t="s">
        <v>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ht="18.75">
      <c r="A8" s="165" t="s">
        <v>65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4" ht="16.5" thickBot="1">
      <c r="A9" s="10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30.75" customHeight="1" thickBot="1">
      <c r="A10" s="150" t="s">
        <v>28</v>
      </c>
      <c r="B10" s="144" t="s">
        <v>1</v>
      </c>
      <c r="C10" s="147" t="s">
        <v>14</v>
      </c>
      <c r="D10" s="148"/>
      <c r="E10" s="149"/>
      <c r="F10" s="169" t="s">
        <v>2</v>
      </c>
      <c r="G10" s="170"/>
      <c r="H10" s="170"/>
      <c r="I10" s="170"/>
      <c r="J10" s="170"/>
      <c r="K10" s="170"/>
      <c r="L10" s="170"/>
      <c r="M10" s="171"/>
      <c r="N10" s="172" t="s">
        <v>3</v>
      </c>
    </row>
    <row r="11" spans="1:14" ht="22.5" customHeight="1" thickBot="1">
      <c r="A11" s="151"/>
      <c r="B11" s="145"/>
      <c r="C11" s="154" t="s">
        <v>15</v>
      </c>
      <c r="D11" s="157" t="s">
        <v>41</v>
      </c>
      <c r="E11" s="160" t="s">
        <v>42</v>
      </c>
      <c r="F11" s="141" t="s">
        <v>4</v>
      </c>
      <c r="G11" s="142"/>
      <c r="H11" s="141" t="s">
        <v>5</v>
      </c>
      <c r="I11" s="142"/>
      <c r="J11" s="141" t="s">
        <v>6</v>
      </c>
      <c r="K11" s="142"/>
      <c r="L11" s="141" t="s">
        <v>7</v>
      </c>
      <c r="M11" s="142"/>
      <c r="N11" s="173"/>
    </row>
    <row r="12" spans="1:14" ht="13.5" customHeight="1" hidden="1">
      <c r="A12" s="152"/>
      <c r="B12" s="145"/>
      <c r="C12" s="155"/>
      <c r="D12" s="158"/>
      <c r="E12" s="161"/>
      <c r="F12" s="143"/>
      <c r="G12" s="142"/>
      <c r="H12" s="143"/>
      <c r="I12" s="142"/>
      <c r="J12" s="143"/>
      <c r="K12" s="142"/>
      <c r="L12" s="143"/>
      <c r="M12" s="142"/>
      <c r="N12" s="173"/>
    </row>
    <row r="13" spans="1:14" ht="73.5" customHeight="1" thickBot="1">
      <c r="A13" s="153"/>
      <c r="B13" s="146"/>
      <c r="C13" s="156"/>
      <c r="D13" s="159"/>
      <c r="E13" s="162"/>
      <c r="F13" s="78" t="s">
        <v>8</v>
      </c>
      <c r="G13" s="79" t="s">
        <v>9</v>
      </c>
      <c r="H13" s="80" t="s">
        <v>16</v>
      </c>
      <c r="I13" s="79" t="s">
        <v>68</v>
      </c>
      <c r="J13" s="80" t="s">
        <v>8</v>
      </c>
      <c r="K13" s="79" t="s">
        <v>10</v>
      </c>
      <c r="L13" s="80" t="s">
        <v>8</v>
      </c>
      <c r="M13" s="79" t="s">
        <v>10</v>
      </c>
      <c r="N13" s="174"/>
    </row>
    <row r="14" spans="1:14" ht="34.5" customHeight="1" thickBot="1">
      <c r="A14" s="56">
        <v>1</v>
      </c>
      <c r="B14" s="12" t="s">
        <v>35</v>
      </c>
      <c r="C14" s="101">
        <v>199</v>
      </c>
      <c r="D14" s="101">
        <v>199</v>
      </c>
      <c r="E14" s="102">
        <v>0</v>
      </c>
      <c r="F14" s="103">
        <v>0</v>
      </c>
      <c r="G14" s="22">
        <f>F14*100/D14</f>
        <v>0</v>
      </c>
      <c r="H14" s="104">
        <v>41</v>
      </c>
      <c r="I14" s="105">
        <f>H14*100/D14</f>
        <v>20.603015075376884</v>
      </c>
      <c r="J14" s="104">
        <v>153</v>
      </c>
      <c r="K14" s="105">
        <f>J14*100/D14</f>
        <v>76.88442211055276</v>
      </c>
      <c r="L14" s="104">
        <v>5</v>
      </c>
      <c r="M14" s="105">
        <f>L14*100/D14</f>
        <v>2.512562814070352</v>
      </c>
      <c r="N14" s="106">
        <f>(H14*6+J14*7.8+L14*10)/D14</f>
        <v>7.484422110552763</v>
      </c>
    </row>
    <row r="15" spans="1:14" ht="28.5" customHeight="1" thickBot="1">
      <c r="A15" s="57">
        <v>2</v>
      </c>
      <c r="B15" s="60" t="s">
        <v>11</v>
      </c>
      <c r="C15" s="11">
        <v>174</v>
      </c>
      <c r="D15" s="11">
        <v>174</v>
      </c>
      <c r="E15" s="48">
        <v>0</v>
      </c>
      <c r="F15" s="49">
        <v>0</v>
      </c>
      <c r="G15" s="22">
        <f>F15*100/D15</f>
        <v>0</v>
      </c>
      <c r="H15" s="50">
        <v>8</v>
      </c>
      <c r="I15" s="23">
        <f>H15*100/D15</f>
        <v>4.597701149425287</v>
      </c>
      <c r="J15" s="50">
        <v>143</v>
      </c>
      <c r="K15" s="23">
        <f>J15*100/D15</f>
        <v>82.183908045977</v>
      </c>
      <c r="L15" s="50">
        <v>23</v>
      </c>
      <c r="M15" s="23">
        <f>L15*100/D15</f>
        <v>13.218390804597702</v>
      </c>
      <c r="N15" s="19">
        <f>(H15*6+J15*7.8+L15*10)/D15</f>
        <v>8.008045977011493</v>
      </c>
    </row>
    <row r="16" spans="1:14" ht="27" customHeight="1" thickBot="1">
      <c r="A16" s="58">
        <v>3</v>
      </c>
      <c r="B16" s="64" t="s">
        <v>12</v>
      </c>
      <c r="C16" s="83">
        <v>199</v>
      </c>
      <c r="D16" s="83">
        <v>199</v>
      </c>
      <c r="E16" s="84">
        <v>0</v>
      </c>
      <c r="F16" s="62">
        <v>0</v>
      </c>
      <c r="G16" s="22">
        <f>F16*100/D16</f>
        <v>0</v>
      </c>
      <c r="H16" s="65">
        <v>23</v>
      </c>
      <c r="I16" s="63">
        <f>H16*100/D16</f>
        <v>11.557788944723619</v>
      </c>
      <c r="J16" s="65">
        <v>165</v>
      </c>
      <c r="K16" s="63">
        <f>J16*100/D16</f>
        <v>82.91457286432161</v>
      </c>
      <c r="L16" s="65">
        <v>11</v>
      </c>
      <c r="M16" s="63">
        <f>L16*100/D16</f>
        <v>5.527638190954774</v>
      </c>
      <c r="N16" s="19">
        <f>(H16*6+J16*7.3+L16*10)/D16</f>
        <v>7.298994974874372</v>
      </c>
    </row>
    <row r="17" spans="1:15" ht="27.75" customHeight="1" thickBot="1">
      <c r="A17" s="57">
        <v>4</v>
      </c>
      <c r="B17" s="60" t="s">
        <v>13</v>
      </c>
      <c r="C17" s="107">
        <v>150</v>
      </c>
      <c r="D17" s="107">
        <v>150</v>
      </c>
      <c r="E17" s="108">
        <v>0</v>
      </c>
      <c r="F17" s="109">
        <v>0</v>
      </c>
      <c r="G17" s="22">
        <f>F17*100/D17</f>
        <v>0</v>
      </c>
      <c r="H17" s="110">
        <v>0</v>
      </c>
      <c r="I17" s="23">
        <f>H17*100/D17</f>
        <v>0</v>
      </c>
      <c r="J17" s="110">
        <v>123</v>
      </c>
      <c r="K17" s="23">
        <f>J17*100/D17</f>
        <v>82</v>
      </c>
      <c r="L17" s="110">
        <v>27</v>
      </c>
      <c r="M17" s="23">
        <f>L17*100/D17</f>
        <v>18</v>
      </c>
      <c r="N17" s="19">
        <f>(H17*6+J17*7.8+L17*10)/D17</f>
        <v>8.196</v>
      </c>
      <c r="O17" s="24"/>
    </row>
    <row r="18" spans="1:14" ht="35.25" customHeight="1" thickBot="1">
      <c r="A18" s="56"/>
      <c r="B18" s="12" t="s">
        <v>30</v>
      </c>
      <c r="C18" s="13">
        <f>AVERAGE(C14:C17)</f>
        <v>180.5</v>
      </c>
      <c r="D18" s="13">
        <f>AVERAGE(D14:D17)</f>
        <v>180.5</v>
      </c>
      <c r="E18" s="14">
        <v>0</v>
      </c>
      <c r="F18" s="15">
        <v>0</v>
      </c>
      <c r="G18" s="22">
        <f>F18*100/D18</f>
        <v>0</v>
      </c>
      <c r="H18" s="16">
        <f>AVERAGE(H14:H17)</f>
        <v>18</v>
      </c>
      <c r="I18" s="17">
        <f aca="true" t="shared" si="0" ref="I18:N18">AVERAGE(I14:I17)</f>
        <v>9.189626292381448</v>
      </c>
      <c r="J18" s="16">
        <f t="shared" si="0"/>
        <v>146</v>
      </c>
      <c r="K18" s="17">
        <f t="shared" si="0"/>
        <v>80.99572575521285</v>
      </c>
      <c r="L18" s="16">
        <f t="shared" si="0"/>
        <v>16.5</v>
      </c>
      <c r="M18" s="17">
        <f t="shared" si="0"/>
        <v>9.814647952405707</v>
      </c>
      <c r="N18" s="18">
        <f t="shared" si="0"/>
        <v>7.746865765609657</v>
      </c>
    </row>
    <row r="19" spans="1:14" ht="15.7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66.75" customHeight="1">
      <c r="A22" s="165" t="s">
        <v>63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ht="18.7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8">
    <mergeCell ref="L1:N1"/>
    <mergeCell ref="A22:N22"/>
    <mergeCell ref="A6:N6"/>
    <mergeCell ref="A7:N7"/>
    <mergeCell ref="A8:N8"/>
    <mergeCell ref="F10:M10"/>
    <mergeCell ref="N10:N13"/>
    <mergeCell ref="F11:G12"/>
    <mergeCell ref="H11:I12"/>
    <mergeCell ref="I2:N4"/>
    <mergeCell ref="J11:K12"/>
    <mergeCell ref="L11:M12"/>
    <mergeCell ref="B10:B13"/>
    <mergeCell ref="C10:E10"/>
    <mergeCell ref="A10:A13"/>
    <mergeCell ref="C11:C13"/>
    <mergeCell ref="D11:D13"/>
    <mergeCell ref="E11:E13"/>
  </mergeCells>
  <printOptions/>
  <pageMargins left="0.8661417322834646" right="0.3937007874015748" top="0.8661417322834646" bottom="0.7874015748031497" header="0.31496062992125984" footer="0.31496062992125984"/>
  <pageSetup horizontalDpi="600" verticalDpi="600" orientation="portrait" paperSize="9" scale="70" r:id="rId1"/>
  <colBreaks count="1" manualBreakCount="1">
    <brk id="1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"/>
  <sheetViews>
    <sheetView tabSelected="1" view="pageLayout" zoomScale="115" zoomScaleSheetLayoutView="85" zoomScalePageLayoutView="115" workbookViewId="0" topLeftCell="A4">
      <selection activeCell="A4" sqref="A4:N4"/>
    </sheetView>
  </sheetViews>
  <sheetFormatPr defaultColWidth="9.140625" defaultRowHeight="12.75"/>
  <cols>
    <col min="1" max="1" width="5.28125" style="0" customWidth="1"/>
    <col min="2" max="2" width="64.421875" style="0" customWidth="1"/>
    <col min="3" max="3" width="5.140625" style="0" customWidth="1"/>
    <col min="4" max="4" width="5.57421875" style="0" customWidth="1"/>
    <col min="5" max="6" width="5.28125" style="0" customWidth="1"/>
    <col min="7" max="7" width="4.28125" style="0" customWidth="1"/>
    <col min="8" max="8" width="4.140625" style="0" customWidth="1"/>
    <col min="9" max="9" width="5.00390625" style="0" customWidth="1"/>
    <col min="10" max="10" width="5.28125" style="0" customWidth="1"/>
    <col min="11" max="11" width="5.140625" style="0" customWidth="1"/>
    <col min="12" max="12" width="4.421875" style="0" customWidth="1"/>
    <col min="13" max="13" width="6.140625" style="0" customWidth="1"/>
    <col min="14" max="14" width="7.57421875" style="0" customWidth="1"/>
  </cols>
  <sheetData>
    <row r="1" spans="1:14" ht="15" customHeight="1">
      <c r="A1" s="25"/>
      <c r="B1" s="25"/>
      <c r="C1" s="25"/>
      <c r="D1" s="25"/>
      <c r="E1" s="25" t="s">
        <v>46</v>
      </c>
      <c r="F1" s="177" t="s">
        <v>47</v>
      </c>
      <c r="G1" s="178"/>
      <c r="H1" s="178"/>
      <c r="I1" s="178"/>
      <c r="J1" s="178"/>
      <c r="K1" s="178"/>
      <c r="L1" s="178"/>
      <c r="M1" s="178"/>
      <c r="N1" s="178"/>
    </row>
    <row r="2" spans="1:14" ht="15">
      <c r="A2" s="25"/>
      <c r="B2" s="25"/>
      <c r="C2" s="25"/>
      <c r="D2" s="25"/>
      <c r="E2" s="25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51.75" customHeight="1">
      <c r="A3" s="25"/>
      <c r="B3" s="25"/>
      <c r="C3" s="25"/>
      <c r="D3" s="25"/>
      <c r="E3" s="25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49.5" customHeight="1">
      <c r="A4" s="208" t="s">
        <v>45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5.75">
      <c r="A5" s="208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16.5" thickBot="1">
      <c r="A6" s="196" t="s">
        <v>67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7.25" thickBot="1" thickTop="1">
      <c r="A7" s="198" t="s">
        <v>34</v>
      </c>
      <c r="B7" s="212" t="s">
        <v>1</v>
      </c>
      <c r="C7" s="204" t="s">
        <v>14</v>
      </c>
      <c r="D7" s="205"/>
      <c r="E7" s="206"/>
      <c r="F7" s="181" t="s">
        <v>2</v>
      </c>
      <c r="G7" s="182"/>
      <c r="H7" s="183"/>
      <c r="I7" s="183"/>
      <c r="J7" s="183"/>
      <c r="K7" s="183"/>
      <c r="L7" s="183"/>
      <c r="M7" s="184"/>
      <c r="N7" s="201" t="s">
        <v>3</v>
      </c>
      <c r="O7" s="2"/>
    </row>
    <row r="8" spans="1:15" ht="15.75" thickBot="1" thickTop="1">
      <c r="A8" s="199"/>
      <c r="B8" s="213"/>
      <c r="C8" s="194" t="s">
        <v>15</v>
      </c>
      <c r="D8" s="194" t="s">
        <v>41</v>
      </c>
      <c r="E8" s="210" t="s">
        <v>42</v>
      </c>
      <c r="F8" s="185" t="s">
        <v>27</v>
      </c>
      <c r="G8" s="180"/>
      <c r="H8" s="185" t="s">
        <v>5</v>
      </c>
      <c r="I8" s="180"/>
      <c r="J8" s="179" t="s">
        <v>6</v>
      </c>
      <c r="K8" s="180"/>
      <c r="L8" s="185" t="s">
        <v>7</v>
      </c>
      <c r="M8" s="180"/>
      <c r="N8" s="202"/>
      <c r="O8" s="2"/>
    </row>
    <row r="9" spans="1:20" ht="65.25" customHeight="1" thickBot="1" thickTop="1">
      <c r="A9" s="200"/>
      <c r="B9" s="214"/>
      <c r="C9" s="195"/>
      <c r="D9" s="195"/>
      <c r="E9" s="211"/>
      <c r="F9" s="45" t="s">
        <v>8</v>
      </c>
      <c r="G9" s="46" t="s">
        <v>26</v>
      </c>
      <c r="H9" s="45" t="s">
        <v>8</v>
      </c>
      <c r="I9" s="47" t="s">
        <v>10</v>
      </c>
      <c r="J9" s="45" t="s">
        <v>8</v>
      </c>
      <c r="K9" s="46" t="s">
        <v>10</v>
      </c>
      <c r="L9" s="45" t="s">
        <v>8</v>
      </c>
      <c r="M9" s="46" t="s">
        <v>10</v>
      </c>
      <c r="N9" s="203"/>
      <c r="O9" s="2"/>
      <c r="P9" s="186"/>
      <c r="Q9" s="187"/>
      <c r="R9" s="187"/>
      <c r="S9" s="187"/>
      <c r="T9" s="187"/>
    </row>
    <row r="10" spans="1:15" ht="17.25" thickBot="1" thickTop="1">
      <c r="A10" s="34" t="s">
        <v>17</v>
      </c>
      <c r="B10" s="191" t="s">
        <v>21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  <c r="O10" s="2"/>
    </row>
    <row r="11" spans="1:15" ht="15" customHeight="1" thickTop="1">
      <c r="A11" s="28">
        <v>1</v>
      </c>
      <c r="B11" s="66" t="s">
        <v>66</v>
      </c>
      <c r="C11" s="35">
        <v>169</v>
      </c>
      <c r="D11" s="36">
        <v>169</v>
      </c>
      <c r="E11" s="29">
        <v>0</v>
      </c>
      <c r="F11" s="30">
        <v>0</v>
      </c>
      <c r="G11" s="29">
        <f aca="true" t="shared" si="0" ref="G11:G22">F11*100/D11</f>
        <v>0</v>
      </c>
      <c r="H11" s="30">
        <v>18</v>
      </c>
      <c r="I11" s="29">
        <f aca="true" t="shared" si="1" ref="I11:I22">H11*100/D11</f>
        <v>10.650887573964496</v>
      </c>
      <c r="J11" s="30">
        <v>138</v>
      </c>
      <c r="K11" s="29">
        <f aca="true" t="shared" si="2" ref="K11:K22">J11*100/D11</f>
        <v>81.65680473372781</v>
      </c>
      <c r="L11" s="30">
        <v>13</v>
      </c>
      <c r="M11" s="85">
        <f aca="true" t="shared" si="3" ref="M11:M22">L11*100/D11</f>
        <v>7.6923076923076925</v>
      </c>
      <c r="N11" s="37">
        <f>(H11*6+J11*7.3+L11*10)/D11</f>
        <v>7.36923076923077</v>
      </c>
      <c r="O11" s="2"/>
    </row>
    <row r="12" spans="1:15" ht="15" customHeight="1">
      <c r="A12" s="28">
        <v>2</v>
      </c>
      <c r="B12" s="66" t="s">
        <v>49</v>
      </c>
      <c r="C12" s="35">
        <v>116</v>
      </c>
      <c r="D12" s="36">
        <v>116</v>
      </c>
      <c r="E12" s="29">
        <v>0</v>
      </c>
      <c r="F12" s="30">
        <v>0</v>
      </c>
      <c r="G12" s="29">
        <f t="shared" si="0"/>
        <v>0</v>
      </c>
      <c r="H12" s="30">
        <v>6</v>
      </c>
      <c r="I12" s="29">
        <f t="shared" si="1"/>
        <v>5.172413793103448</v>
      </c>
      <c r="J12" s="30">
        <v>96</v>
      </c>
      <c r="K12" s="29">
        <f t="shared" si="2"/>
        <v>82.75862068965517</v>
      </c>
      <c r="L12" s="30">
        <v>14</v>
      </c>
      <c r="M12" s="85">
        <f t="shared" si="3"/>
        <v>12.068965517241379</v>
      </c>
      <c r="N12" s="37">
        <f aca="true" t="shared" si="4" ref="N12:N20">(H12*6+J12*7.3+L12*10)/D12</f>
        <v>7.558620689655172</v>
      </c>
      <c r="O12" s="2"/>
    </row>
    <row r="13" spans="1:15" ht="15" customHeight="1">
      <c r="A13" s="28">
        <v>3</v>
      </c>
      <c r="B13" s="66" t="s">
        <v>40</v>
      </c>
      <c r="C13" s="35">
        <v>56</v>
      </c>
      <c r="D13" s="36">
        <v>56</v>
      </c>
      <c r="E13" s="29">
        <v>0</v>
      </c>
      <c r="F13" s="30">
        <v>0</v>
      </c>
      <c r="G13" s="29">
        <f t="shared" si="0"/>
        <v>0</v>
      </c>
      <c r="H13" s="30">
        <v>0</v>
      </c>
      <c r="I13" s="29">
        <f t="shared" si="1"/>
        <v>0</v>
      </c>
      <c r="J13" s="30">
        <v>46</v>
      </c>
      <c r="K13" s="29">
        <f t="shared" si="2"/>
        <v>82.14285714285714</v>
      </c>
      <c r="L13" s="30">
        <v>10</v>
      </c>
      <c r="M13" s="85">
        <f t="shared" si="3"/>
        <v>17.857142857142858</v>
      </c>
      <c r="N13" s="37">
        <f t="shared" si="4"/>
        <v>7.7821428571428575</v>
      </c>
      <c r="O13" s="2"/>
    </row>
    <row r="14" spans="1:15" ht="15.75">
      <c r="A14" s="28">
        <v>4</v>
      </c>
      <c r="B14" s="66" t="s">
        <v>32</v>
      </c>
      <c r="C14" s="35">
        <v>229</v>
      </c>
      <c r="D14" s="38">
        <v>229</v>
      </c>
      <c r="E14" s="29">
        <v>0</v>
      </c>
      <c r="F14" s="30">
        <v>0</v>
      </c>
      <c r="G14" s="29">
        <f t="shared" si="0"/>
        <v>0</v>
      </c>
      <c r="H14" s="30">
        <v>5</v>
      </c>
      <c r="I14" s="85">
        <f t="shared" si="1"/>
        <v>2.183406113537118</v>
      </c>
      <c r="J14" s="30">
        <v>215</v>
      </c>
      <c r="K14" s="29">
        <f t="shared" si="2"/>
        <v>93.88646288209607</v>
      </c>
      <c r="L14" s="30">
        <v>9</v>
      </c>
      <c r="M14" s="85">
        <f t="shared" si="3"/>
        <v>3.930131004366812</v>
      </c>
      <c r="N14" s="37">
        <f t="shared" si="4"/>
        <v>7.377729257641922</v>
      </c>
      <c r="O14" s="2"/>
    </row>
    <row r="15" spans="1:15" ht="15.75">
      <c r="A15" s="28">
        <v>5</v>
      </c>
      <c r="B15" s="66" t="s">
        <v>18</v>
      </c>
      <c r="C15" s="35">
        <v>120</v>
      </c>
      <c r="D15" s="38">
        <v>120</v>
      </c>
      <c r="E15" s="29">
        <v>0</v>
      </c>
      <c r="F15" s="30">
        <v>0</v>
      </c>
      <c r="G15" s="29">
        <f t="shared" si="0"/>
        <v>0</v>
      </c>
      <c r="H15" s="30">
        <v>0</v>
      </c>
      <c r="I15" s="29">
        <f t="shared" si="1"/>
        <v>0</v>
      </c>
      <c r="J15" s="30">
        <v>113</v>
      </c>
      <c r="K15" s="29">
        <f t="shared" si="2"/>
        <v>94.16666666666667</v>
      </c>
      <c r="L15" s="30">
        <v>7</v>
      </c>
      <c r="M15" s="85">
        <f t="shared" si="3"/>
        <v>5.833333333333333</v>
      </c>
      <c r="N15" s="37">
        <f t="shared" si="4"/>
        <v>7.4575</v>
      </c>
      <c r="O15" s="2"/>
    </row>
    <row r="16" spans="1:18" ht="15.75">
      <c r="A16" s="28">
        <v>6</v>
      </c>
      <c r="B16" s="66" t="s">
        <v>22</v>
      </c>
      <c r="C16" s="35">
        <v>116</v>
      </c>
      <c r="D16" s="38">
        <v>116</v>
      </c>
      <c r="E16" s="29">
        <v>0</v>
      </c>
      <c r="F16" s="30">
        <v>0</v>
      </c>
      <c r="G16" s="29">
        <f t="shared" si="0"/>
        <v>0</v>
      </c>
      <c r="H16" s="30">
        <v>0</v>
      </c>
      <c r="I16" s="29">
        <f t="shared" si="1"/>
        <v>0</v>
      </c>
      <c r="J16" s="30">
        <v>65</v>
      </c>
      <c r="K16" s="29">
        <f t="shared" si="2"/>
        <v>56.03448275862069</v>
      </c>
      <c r="L16" s="30">
        <v>51</v>
      </c>
      <c r="M16" s="85">
        <f t="shared" si="3"/>
        <v>43.96551724137931</v>
      </c>
      <c r="N16" s="37">
        <f t="shared" si="4"/>
        <v>8.487068965517242</v>
      </c>
      <c r="O16" s="2"/>
      <c r="R16" s="5"/>
    </row>
    <row r="17" spans="1:15" ht="15.75">
      <c r="A17" s="28">
        <v>7</v>
      </c>
      <c r="B17" s="66" t="s">
        <v>29</v>
      </c>
      <c r="C17" s="35">
        <v>229</v>
      </c>
      <c r="D17" s="38">
        <v>229</v>
      </c>
      <c r="E17" s="29">
        <v>0</v>
      </c>
      <c r="F17" s="30">
        <v>0</v>
      </c>
      <c r="G17" s="29">
        <f t="shared" si="0"/>
        <v>0</v>
      </c>
      <c r="H17" s="30">
        <v>14</v>
      </c>
      <c r="I17" s="29">
        <f t="shared" si="1"/>
        <v>6.11353711790393</v>
      </c>
      <c r="J17" s="30">
        <v>198</v>
      </c>
      <c r="K17" s="29">
        <f t="shared" si="2"/>
        <v>86.46288209606988</v>
      </c>
      <c r="L17" s="30">
        <v>17</v>
      </c>
      <c r="M17" s="85">
        <f t="shared" si="3"/>
        <v>7.423580786026201</v>
      </c>
      <c r="N17" s="37">
        <f t="shared" si="4"/>
        <v>7.420960698689956</v>
      </c>
      <c r="O17" s="2"/>
    </row>
    <row r="18" spans="1:15" ht="15.75">
      <c r="A18" s="28">
        <v>8</v>
      </c>
      <c r="B18" s="66" t="s">
        <v>39</v>
      </c>
      <c r="C18" s="35">
        <v>229</v>
      </c>
      <c r="D18" s="38">
        <v>229</v>
      </c>
      <c r="E18" s="29">
        <v>0</v>
      </c>
      <c r="F18" s="30">
        <v>0</v>
      </c>
      <c r="G18" s="29">
        <f t="shared" si="0"/>
        <v>0</v>
      </c>
      <c r="H18" s="30">
        <v>20</v>
      </c>
      <c r="I18" s="85">
        <f t="shared" si="1"/>
        <v>8.733624454148472</v>
      </c>
      <c r="J18" s="30">
        <v>187</v>
      </c>
      <c r="K18" s="29">
        <f t="shared" si="2"/>
        <v>81.6593886462882</v>
      </c>
      <c r="L18" s="30">
        <v>22</v>
      </c>
      <c r="M18" s="85">
        <f t="shared" si="3"/>
        <v>9.606986899563319</v>
      </c>
      <c r="N18" s="37">
        <f t="shared" si="4"/>
        <v>7.445851528384279</v>
      </c>
      <c r="O18" s="2"/>
    </row>
    <row r="19" spans="1:15" ht="15.75">
      <c r="A19" s="28">
        <v>9</v>
      </c>
      <c r="B19" s="66" t="s">
        <v>43</v>
      </c>
      <c r="C19" s="35">
        <v>120</v>
      </c>
      <c r="D19" s="38">
        <v>120</v>
      </c>
      <c r="E19" s="29">
        <v>0</v>
      </c>
      <c r="F19" s="30">
        <v>0</v>
      </c>
      <c r="G19" s="29">
        <f t="shared" si="0"/>
        <v>0</v>
      </c>
      <c r="H19" s="30">
        <v>2</v>
      </c>
      <c r="I19" s="85">
        <f t="shared" si="1"/>
        <v>1.6666666666666667</v>
      </c>
      <c r="J19" s="30">
        <v>102</v>
      </c>
      <c r="K19" s="29">
        <f t="shared" si="2"/>
        <v>85</v>
      </c>
      <c r="L19" s="30">
        <v>16</v>
      </c>
      <c r="M19" s="85">
        <f t="shared" si="3"/>
        <v>13.333333333333334</v>
      </c>
      <c r="N19" s="37">
        <f t="shared" si="4"/>
        <v>7.638333333333334</v>
      </c>
      <c r="O19" s="2"/>
    </row>
    <row r="20" spans="1:15" ht="16.5" thickBot="1">
      <c r="A20" s="28">
        <v>10</v>
      </c>
      <c r="B20" s="66" t="s">
        <v>23</v>
      </c>
      <c r="C20" s="35">
        <v>109</v>
      </c>
      <c r="D20" s="38">
        <v>109</v>
      </c>
      <c r="E20" s="29">
        <v>0</v>
      </c>
      <c r="F20" s="30">
        <v>0</v>
      </c>
      <c r="G20" s="29">
        <f t="shared" si="0"/>
        <v>0</v>
      </c>
      <c r="H20" s="30">
        <v>8</v>
      </c>
      <c r="I20" s="85">
        <f t="shared" si="1"/>
        <v>7.339449541284404</v>
      </c>
      <c r="J20" s="30">
        <v>99</v>
      </c>
      <c r="K20" s="29">
        <f t="shared" si="2"/>
        <v>90.8256880733945</v>
      </c>
      <c r="L20" s="30">
        <v>2</v>
      </c>
      <c r="M20" s="85">
        <f t="shared" si="3"/>
        <v>1.834862385321101</v>
      </c>
      <c r="N20" s="234">
        <f t="shared" si="4"/>
        <v>7.254128440366972</v>
      </c>
      <c r="O20" s="2"/>
    </row>
    <row r="21" spans="1:15" ht="16.5" thickBot="1">
      <c r="A21" s="28"/>
      <c r="B21" s="217" t="s">
        <v>69</v>
      </c>
      <c r="C21" s="226">
        <f>AVERAGE(C11:C20)</f>
        <v>149.3</v>
      </c>
      <c r="D21" s="226">
        <f>AVERAGE(D11:D20)</f>
        <v>149.3</v>
      </c>
      <c r="E21" s="92">
        <f aca="true" t="shared" si="5" ref="E21:N21">AVERAGE(E11:E20)</f>
        <v>0</v>
      </c>
      <c r="F21" s="226">
        <f t="shared" si="5"/>
        <v>0</v>
      </c>
      <c r="G21" s="92">
        <f t="shared" si="5"/>
        <v>0</v>
      </c>
      <c r="H21" s="226">
        <f t="shared" si="5"/>
        <v>7.3</v>
      </c>
      <c r="I21" s="93">
        <f t="shared" si="5"/>
        <v>4.185998526060853</v>
      </c>
      <c r="J21" s="226">
        <f t="shared" si="5"/>
        <v>125.9</v>
      </c>
      <c r="K21" s="92">
        <f t="shared" si="5"/>
        <v>83.45938536893763</v>
      </c>
      <c r="L21" s="226">
        <f t="shared" si="5"/>
        <v>16.1</v>
      </c>
      <c r="M21" s="241">
        <f t="shared" si="5"/>
        <v>12.354616105001536</v>
      </c>
      <c r="N21" s="243">
        <f t="shared" si="5"/>
        <v>7.57915665399625</v>
      </c>
      <c r="O21" s="2"/>
    </row>
    <row r="22" spans="1:15" ht="17.25" thickBot="1" thickTop="1">
      <c r="A22" s="28"/>
      <c r="B22" s="218" t="s">
        <v>19</v>
      </c>
      <c r="C22" s="95">
        <v>229</v>
      </c>
      <c r="D22" s="229">
        <v>229</v>
      </c>
      <c r="E22" s="100">
        <v>0</v>
      </c>
      <c r="F22" s="90">
        <v>4</v>
      </c>
      <c r="G22" s="94">
        <f t="shared" si="0"/>
        <v>1.7467248908296944</v>
      </c>
      <c r="H22" s="95">
        <v>5</v>
      </c>
      <c r="I22" s="96">
        <f t="shared" si="1"/>
        <v>2.183406113537118</v>
      </c>
      <c r="J22" s="95">
        <v>168</v>
      </c>
      <c r="K22" s="97">
        <f t="shared" si="2"/>
        <v>73.36244541484716</v>
      </c>
      <c r="L22" s="98">
        <v>56</v>
      </c>
      <c r="M22" s="99">
        <f t="shared" si="3"/>
        <v>24.45414847161572</v>
      </c>
      <c r="N22" s="242">
        <f>(H22*6+J22*7.3+L22*10)/D22</f>
        <v>7.931877729257641</v>
      </c>
      <c r="O22" s="2"/>
    </row>
    <row r="23" spans="1:15" ht="17.25" thickBot="1" thickTop="1">
      <c r="A23" s="32"/>
      <c r="B23" s="27" t="s">
        <v>25</v>
      </c>
      <c r="C23" s="33">
        <f>AVERAGE(C21:C22)</f>
        <v>189.15</v>
      </c>
      <c r="D23" s="33">
        <f aca="true" t="shared" si="6" ref="D23:N23">AVERAGE(D21:D22)</f>
        <v>189.15</v>
      </c>
      <c r="E23" s="33">
        <f t="shared" si="6"/>
        <v>0</v>
      </c>
      <c r="F23" s="33">
        <f t="shared" si="6"/>
        <v>2</v>
      </c>
      <c r="G23" s="33">
        <f t="shared" si="6"/>
        <v>0.8733624454148472</v>
      </c>
      <c r="H23" s="33">
        <f t="shared" si="6"/>
        <v>6.15</v>
      </c>
      <c r="I23" s="33">
        <f t="shared" si="6"/>
        <v>3.1847023197989857</v>
      </c>
      <c r="J23" s="33">
        <f t="shared" si="6"/>
        <v>146.95</v>
      </c>
      <c r="K23" s="33">
        <f t="shared" si="6"/>
        <v>78.41091539189239</v>
      </c>
      <c r="L23" s="33">
        <f t="shared" si="6"/>
        <v>36.05</v>
      </c>
      <c r="M23" s="33">
        <f t="shared" si="6"/>
        <v>18.40438228830863</v>
      </c>
      <c r="N23" s="33">
        <f t="shared" si="6"/>
        <v>7.755517191626946</v>
      </c>
      <c r="O23" s="2"/>
    </row>
    <row r="24" spans="1:15" ht="17.25" thickBot="1" thickTop="1">
      <c r="A24" s="39" t="s">
        <v>20</v>
      </c>
      <c r="B24" s="191" t="s">
        <v>44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2"/>
    </row>
    <row r="25" spans="1:15" ht="16.5" customHeight="1" thickBot="1" thickTop="1">
      <c r="A25" s="26">
        <v>1</v>
      </c>
      <c r="B25" s="111" t="s">
        <v>48</v>
      </c>
      <c r="C25" s="67">
        <v>24</v>
      </c>
      <c r="D25" s="68">
        <v>24</v>
      </c>
      <c r="E25" s="69">
        <v>0</v>
      </c>
      <c r="F25" s="70">
        <v>0</v>
      </c>
      <c r="G25" s="69">
        <f>F25*100/D25</f>
        <v>0</v>
      </c>
      <c r="H25" s="70">
        <v>0</v>
      </c>
      <c r="I25" s="82">
        <f>H25*100/D25</f>
        <v>0</v>
      </c>
      <c r="J25" s="70">
        <v>17</v>
      </c>
      <c r="K25" s="69">
        <f>J25*100/D25</f>
        <v>70.83333333333333</v>
      </c>
      <c r="L25" s="70">
        <v>7</v>
      </c>
      <c r="M25" s="81">
        <f>L25*100/D25</f>
        <v>29.166666666666668</v>
      </c>
      <c r="N25" s="71">
        <f>(L25*10+J25*7.2+H25*6+F25*3)/D25</f>
        <v>8.016666666666667</v>
      </c>
      <c r="O25" s="2"/>
    </row>
    <row r="26" spans="1:15" ht="16.5" customHeight="1" thickBot="1" thickTop="1">
      <c r="A26" s="26">
        <v>2</v>
      </c>
      <c r="B26" s="66" t="s">
        <v>50</v>
      </c>
      <c r="C26" s="72">
        <v>49</v>
      </c>
      <c r="D26" s="73">
        <v>49</v>
      </c>
      <c r="E26" s="40">
        <v>0</v>
      </c>
      <c r="F26" s="31">
        <v>0</v>
      </c>
      <c r="G26" s="40">
        <f>F26*100/D26</f>
        <v>0</v>
      </c>
      <c r="H26" s="31">
        <v>10</v>
      </c>
      <c r="I26" s="82">
        <f aca="true" t="shared" si="7" ref="I26:I37">H26*100/D26</f>
        <v>20.408163265306122</v>
      </c>
      <c r="J26" s="31">
        <v>29</v>
      </c>
      <c r="K26" s="40">
        <f aca="true" t="shared" si="8" ref="K26:K37">J26*100/D26</f>
        <v>59.183673469387756</v>
      </c>
      <c r="L26" s="31">
        <v>10</v>
      </c>
      <c r="M26" s="81">
        <f aca="true" t="shared" si="9" ref="M26:M37">L26*100/D26</f>
        <v>20.408163265306122</v>
      </c>
      <c r="N26" s="74">
        <f>(L26*10+J26*7.2+H26*6+F26*3)/D26</f>
        <v>7.5265306122448985</v>
      </c>
      <c r="O26" s="20"/>
    </row>
    <row r="27" spans="1:15" ht="15" customHeight="1" thickBot="1" thickTop="1">
      <c r="A27" s="26">
        <v>3</v>
      </c>
      <c r="B27" s="66" t="s">
        <v>24</v>
      </c>
      <c r="C27" s="72">
        <v>49</v>
      </c>
      <c r="D27" s="73">
        <v>49</v>
      </c>
      <c r="E27" s="40">
        <v>0</v>
      </c>
      <c r="F27" s="31">
        <v>0</v>
      </c>
      <c r="G27" s="40">
        <f>F27*100/D27</f>
        <v>0</v>
      </c>
      <c r="H27" s="31">
        <v>16</v>
      </c>
      <c r="I27" s="82">
        <f t="shared" si="7"/>
        <v>32.6530612244898</v>
      </c>
      <c r="J27" s="31">
        <v>33</v>
      </c>
      <c r="K27" s="40">
        <f t="shared" si="8"/>
        <v>67.34693877551021</v>
      </c>
      <c r="L27" s="31">
        <v>0</v>
      </c>
      <c r="M27" s="81">
        <f t="shared" si="9"/>
        <v>0</v>
      </c>
      <c r="N27" s="41">
        <f aca="true" t="shared" si="10" ref="N27:N37">(L27*10+J27*7.2+H27*6+F27*3)/D27</f>
        <v>6.808163265306123</v>
      </c>
      <c r="O27" s="2"/>
    </row>
    <row r="28" spans="1:15" ht="15" customHeight="1" thickBot="1" thickTop="1">
      <c r="A28" s="26">
        <v>4</v>
      </c>
      <c r="B28" s="66" t="s">
        <v>31</v>
      </c>
      <c r="C28" s="72">
        <v>49</v>
      </c>
      <c r="D28" s="73">
        <v>49</v>
      </c>
      <c r="E28" s="40">
        <v>0</v>
      </c>
      <c r="F28" s="31">
        <v>0</v>
      </c>
      <c r="G28" s="40">
        <f>F28*100/D28</f>
        <v>0</v>
      </c>
      <c r="H28" s="31">
        <v>5</v>
      </c>
      <c r="I28" s="82">
        <f t="shared" si="7"/>
        <v>10.204081632653061</v>
      </c>
      <c r="J28" s="31">
        <v>40</v>
      </c>
      <c r="K28" s="40">
        <f>J28*100/D28</f>
        <v>81.63265306122449</v>
      </c>
      <c r="L28" s="31">
        <v>4</v>
      </c>
      <c r="M28" s="81">
        <f t="shared" si="9"/>
        <v>8.16326530612245</v>
      </c>
      <c r="N28" s="41">
        <f t="shared" si="10"/>
        <v>7.3061224489795915</v>
      </c>
      <c r="O28" s="20"/>
    </row>
    <row r="29" spans="1:15" ht="15" customHeight="1" thickBot="1" thickTop="1">
      <c r="A29" s="26">
        <v>5</v>
      </c>
      <c r="B29" s="66" t="s">
        <v>37</v>
      </c>
      <c r="C29" s="72">
        <v>49</v>
      </c>
      <c r="D29" s="73">
        <v>49</v>
      </c>
      <c r="E29" s="40">
        <v>0</v>
      </c>
      <c r="F29" s="31">
        <v>0</v>
      </c>
      <c r="G29" s="40">
        <f>F29*100/D29</f>
        <v>0</v>
      </c>
      <c r="H29" s="31">
        <v>10</v>
      </c>
      <c r="I29" s="82">
        <f t="shared" si="7"/>
        <v>20.408163265306122</v>
      </c>
      <c r="J29" s="31">
        <v>38</v>
      </c>
      <c r="K29" s="40">
        <f t="shared" si="8"/>
        <v>77.55102040816327</v>
      </c>
      <c r="L29" s="31">
        <v>1</v>
      </c>
      <c r="M29" s="81">
        <f t="shared" si="9"/>
        <v>2.0408163265306123</v>
      </c>
      <c r="N29" s="41">
        <f t="shared" si="10"/>
        <v>7.012244897959184</v>
      </c>
      <c r="O29" s="2"/>
    </row>
    <row r="30" spans="1:15" ht="17.25" thickBot="1" thickTop="1">
      <c r="A30" s="26">
        <v>6</v>
      </c>
      <c r="B30" s="66" t="s">
        <v>23</v>
      </c>
      <c r="C30" s="72">
        <v>49</v>
      </c>
      <c r="D30" s="73">
        <v>49</v>
      </c>
      <c r="E30" s="40">
        <v>0</v>
      </c>
      <c r="F30" s="31">
        <v>0</v>
      </c>
      <c r="G30" s="40">
        <v>0</v>
      </c>
      <c r="H30" s="31">
        <v>9</v>
      </c>
      <c r="I30" s="82">
        <f t="shared" si="7"/>
        <v>18.367346938775512</v>
      </c>
      <c r="J30" s="31">
        <v>40</v>
      </c>
      <c r="K30" s="40">
        <f t="shared" si="8"/>
        <v>81.63265306122449</v>
      </c>
      <c r="L30" s="31">
        <v>0</v>
      </c>
      <c r="M30" s="81">
        <f t="shared" si="9"/>
        <v>0</v>
      </c>
      <c r="N30" s="41">
        <f t="shared" si="10"/>
        <v>6.979591836734694</v>
      </c>
      <c r="O30" s="2"/>
    </row>
    <row r="31" spans="1:15" ht="17.25" thickBot="1" thickTop="1">
      <c r="A31" s="26">
        <v>7</v>
      </c>
      <c r="B31" s="66" t="s">
        <v>18</v>
      </c>
      <c r="C31" s="72">
        <v>25</v>
      </c>
      <c r="D31" s="75">
        <v>25</v>
      </c>
      <c r="E31" s="40">
        <v>0</v>
      </c>
      <c r="F31" s="31">
        <v>0</v>
      </c>
      <c r="G31" s="40">
        <f>F31*100/D31</f>
        <v>0</v>
      </c>
      <c r="H31" s="31">
        <v>0</v>
      </c>
      <c r="I31" s="82">
        <f t="shared" si="7"/>
        <v>0</v>
      </c>
      <c r="J31" s="31">
        <v>21</v>
      </c>
      <c r="K31" s="40">
        <f t="shared" si="8"/>
        <v>84</v>
      </c>
      <c r="L31" s="31">
        <v>4</v>
      </c>
      <c r="M31" s="81">
        <f t="shared" si="9"/>
        <v>16</v>
      </c>
      <c r="N31" s="41">
        <f t="shared" si="10"/>
        <v>7.648000000000001</v>
      </c>
      <c r="O31" s="20"/>
    </row>
    <row r="32" spans="1:15" ht="17.25" thickBot="1" thickTop="1">
      <c r="A32" s="26">
        <v>8</v>
      </c>
      <c r="B32" s="66" t="s">
        <v>36</v>
      </c>
      <c r="C32" s="72">
        <v>49</v>
      </c>
      <c r="D32" s="75">
        <v>49</v>
      </c>
      <c r="E32" s="40">
        <v>0</v>
      </c>
      <c r="F32" s="31">
        <v>0</v>
      </c>
      <c r="G32" s="40">
        <f>F32*100/D32</f>
        <v>0</v>
      </c>
      <c r="H32" s="31">
        <v>4</v>
      </c>
      <c r="I32" s="82">
        <f t="shared" si="7"/>
        <v>8.16326530612245</v>
      </c>
      <c r="J32" s="31">
        <v>42</v>
      </c>
      <c r="K32" s="40">
        <f t="shared" si="8"/>
        <v>85.71428571428571</v>
      </c>
      <c r="L32" s="31">
        <v>3</v>
      </c>
      <c r="M32" s="81">
        <f t="shared" si="9"/>
        <v>6.122448979591836</v>
      </c>
      <c r="N32" s="41">
        <f t="shared" si="10"/>
        <v>7.273469387755103</v>
      </c>
      <c r="O32" s="2"/>
    </row>
    <row r="33" spans="1:15" ht="17.25" thickBot="1" thickTop="1">
      <c r="A33" s="26">
        <v>9</v>
      </c>
      <c r="B33" s="66" t="s">
        <v>38</v>
      </c>
      <c r="C33" s="72">
        <v>49</v>
      </c>
      <c r="D33" s="75">
        <v>49</v>
      </c>
      <c r="E33" s="40">
        <v>0</v>
      </c>
      <c r="F33" s="31">
        <v>0</v>
      </c>
      <c r="G33" s="40">
        <v>0</v>
      </c>
      <c r="H33" s="31">
        <v>17</v>
      </c>
      <c r="I33" s="82">
        <f t="shared" si="7"/>
        <v>34.69387755102041</v>
      </c>
      <c r="J33" s="31">
        <v>30</v>
      </c>
      <c r="K33" s="40">
        <f t="shared" si="8"/>
        <v>61.224489795918366</v>
      </c>
      <c r="L33" s="31">
        <v>2</v>
      </c>
      <c r="M33" s="81">
        <f t="shared" si="9"/>
        <v>4.081632653061225</v>
      </c>
      <c r="N33" s="42">
        <f t="shared" si="10"/>
        <v>6.8979591836734695</v>
      </c>
      <c r="O33" s="21"/>
    </row>
    <row r="34" spans="1:15" ht="15.75" customHeight="1" thickBot="1" thickTop="1">
      <c r="A34" s="26">
        <v>10</v>
      </c>
      <c r="B34" s="112" t="s">
        <v>58</v>
      </c>
      <c r="C34" s="72">
        <v>49</v>
      </c>
      <c r="D34" s="75">
        <v>49</v>
      </c>
      <c r="E34" s="43">
        <v>0</v>
      </c>
      <c r="F34" s="44">
        <v>0</v>
      </c>
      <c r="G34" s="43">
        <v>0</v>
      </c>
      <c r="H34" s="44">
        <v>16</v>
      </c>
      <c r="I34" s="82">
        <f t="shared" si="7"/>
        <v>32.6530612244898</v>
      </c>
      <c r="J34" s="44">
        <v>31</v>
      </c>
      <c r="K34" s="43">
        <f t="shared" si="8"/>
        <v>63.265306122448976</v>
      </c>
      <c r="L34" s="44">
        <v>2</v>
      </c>
      <c r="M34" s="81">
        <f t="shared" si="9"/>
        <v>4.081632653061225</v>
      </c>
      <c r="N34" s="239">
        <f t="shared" si="10"/>
        <v>6.922448979591838</v>
      </c>
      <c r="O34" s="2"/>
    </row>
    <row r="35" spans="1:15" ht="15.75" customHeight="1" thickBot="1" thickTop="1">
      <c r="A35" s="26">
        <v>11</v>
      </c>
      <c r="B35" s="113" t="s">
        <v>60</v>
      </c>
      <c r="C35" s="72">
        <v>25</v>
      </c>
      <c r="D35" s="73">
        <v>25</v>
      </c>
      <c r="E35" s="53">
        <v>0</v>
      </c>
      <c r="F35" s="54">
        <v>0</v>
      </c>
      <c r="G35" s="53">
        <v>0</v>
      </c>
      <c r="H35" s="54">
        <v>7</v>
      </c>
      <c r="I35" s="82">
        <f t="shared" si="7"/>
        <v>28</v>
      </c>
      <c r="J35" s="54">
        <v>16</v>
      </c>
      <c r="K35" s="53">
        <f t="shared" si="8"/>
        <v>64</v>
      </c>
      <c r="L35" s="54">
        <v>2</v>
      </c>
      <c r="M35" s="238">
        <f t="shared" si="9"/>
        <v>8</v>
      </c>
      <c r="N35" s="240">
        <f t="shared" si="10"/>
        <v>7.087999999999999</v>
      </c>
      <c r="O35" s="2"/>
    </row>
    <row r="36" spans="1:15" ht="15.75" customHeight="1" thickBot="1" thickTop="1">
      <c r="A36" s="26"/>
      <c r="B36" s="217" t="s">
        <v>69</v>
      </c>
      <c r="C36" s="223">
        <f>AVERAGE(C25:C35)</f>
        <v>42.36363636363637</v>
      </c>
      <c r="D36" s="224">
        <f aca="true" t="shared" si="11" ref="D36:N36">AVERAGE(D25:D35)</f>
        <v>42.36363636363637</v>
      </c>
      <c r="E36" s="114">
        <f t="shared" si="11"/>
        <v>0</v>
      </c>
      <c r="F36" s="223">
        <f t="shared" si="11"/>
        <v>0</v>
      </c>
      <c r="G36" s="114">
        <f t="shared" si="11"/>
        <v>0</v>
      </c>
      <c r="H36" s="224">
        <f t="shared" si="11"/>
        <v>8.545454545454545</v>
      </c>
      <c r="I36" s="114">
        <f t="shared" si="11"/>
        <v>18.686456400742113</v>
      </c>
      <c r="J36" s="224">
        <f t="shared" si="11"/>
        <v>30.636363636363637</v>
      </c>
      <c r="K36" s="114">
        <f t="shared" si="11"/>
        <v>72.3985776128633</v>
      </c>
      <c r="L36" s="224">
        <f t="shared" si="11"/>
        <v>3.1818181818181817</v>
      </c>
      <c r="M36" s="244">
        <f t="shared" si="11"/>
        <v>8.914965986394556</v>
      </c>
      <c r="N36" s="245">
        <f t="shared" si="11"/>
        <v>7.225381570810142</v>
      </c>
      <c r="O36" s="2"/>
    </row>
    <row r="37" spans="1:15" ht="17.25" thickBot="1" thickTop="1">
      <c r="A37" s="26"/>
      <c r="B37" s="218" t="s">
        <v>19</v>
      </c>
      <c r="C37" s="223">
        <v>49</v>
      </c>
      <c r="D37" s="227">
        <v>49</v>
      </c>
      <c r="E37" s="115">
        <v>0</v>
      </c>
      <c r="F37" s="116">
        <v>0</v>
      </c>
      <c r="G37" s="115">
        <f>F37*100/D37</f>
        <v>0</v>
      </c>
      <c r="H37" s="116">
        <v>9</v>
      </c>
      <c r="I37" s="117">
        <f t="shared" si="7"/>
        <v>18.367346938775512</v>
      </c>
      <c r="J37" s="116">
        <v>30</v>
      </c>
      <c r="K37" s="115">
        <f t="shared" si="8"/>
        <v>61.224489795918366</v>
      </c>
      <c r="L37" s="116">
        <v>10</v>
      </c>
      <c r="M37" s="118">
        <f t="shared" si="9"/>
        <v>20.408163265306122</v>
      </c>
      <c r="N37" s="119">
        <f t="shared" si="10"/>
        <v>7.551020408163265</v>
      </c>
      <c r="O37" s="20"/>
    </row>
    <row r="38" spans="1:31" ht="17.25" thickBot="1" thickTop="1">
      <c r="A38" s="120"/>
      <c r="B38" s="121" t="s">
        <v>25</v>
      </c>
      <c r="C38" s="122">
        <f>AVERAGE(C36:C37)</f>
        <v>45.68181818181819</v>
      </c>
      <c r="D38" s="122">
        <f aca="true" t="shared" si="12" ref="D38:N38">AVERAGE(D36:D37)</f>
        <v>45.68181818181819</v>
      </c>
      <c r="E38" s="122">
        <f t="shared" si="12"/>
        <v>0</v>
      </c>
      <c r="F38" s="122">
        <f t="shared" si="12"/>
        <v>0</v>
      </c>
      <c r="G38" s="122">
        <f t="shared" si="12"/>
        <v>0</v>
      </c>
      <c r="H38" s="122">
        <f t="shared" si="12"/>
        <v>8.772727272727273</v>
      </c>
      <c r="I38" s="122">
        <f t="shared" si="12"/>
        <v>18.526901669758814</v>
      </c>
      <c r="J38" s="122">
        <f t="shared" si="12"/>
        <v>30.31818181818182</v>
      </c>
      <c r="K38" s="122">
        <f t="shared" si="12"/>
        <v>66.81153370439084</v>
      </c>
      <c r="L38" s="122">
        <f t="shared" si="12"/>
        <v>6.590909090909091</v>
      </c>
      <c r="M38" s="122">
        <f t="shared" si="12"/>
        <v>14.661564625850339</v>
      </c>
      <c r="N38" s="122">
        <f t="shared" si="12"/>
        <v>7.388200989486704</v>
      </c>
      <c r="O38" s="2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15" ht="17.25" thickBot="1" thickTop="1">
      <c r="A39" s="51" t="s">
        <v>57</v>
      </c>
      <c r="B39" s="188" t="s">
        <v>51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90"/>
      <c r="O39" s="9"/>
    </row>
    <row r="40" spans="1:15" ht="17.25" thickBot="1" thickTop="1">
      <c r="A40" s="52">
        <v>1</v>
      </c>
      <c r="B40" s="219" t="s">
        <v>24</v>
      </c>
      <c r="C40" s="123">
        <v>56</v>
      </c>
      <c r="D40" s="124">
        <v>54</v>
      </c>
      <c r="E40" s="125">
        <v>2</v>
      </c>
      <c r="F40" s="126">
        <v>0</v>
      </c>
      <c r="G40" s="127">
        <v>0</v>
      </c>
      <c r="H40" s="126">
        <v>40</v>
      </c>
      <c r="I40" s="127">
        <f aca="true" t="shared" si="13" ref="I40:I49">H40*100/D40</f>
        <v>74.07407407407408</v>
      </c>
      <c r="J40" s="126">
        <v>14</v>
      </c>
      <c r="K40" s="127">
        <f aca="true" t="shared" si="14" ref="K40:K49">J40*100/D40</f>
        <v>25.925925925925927</v>
      </c>
      <c r="L40" s="128">
        <v>0</v>
      </c>
      <c r="M40" s="127">
        <f aca="true" t="shared" si="15" ref="M40:M49">L40*100/D40</f>
        <v>0</v>
      </c>
      <c r="N40" s="129">
        <f aca="true" t="shared" si="16" ref="N40:N49">(H40*6+J40*7.5+L40*10)/D40</f>
        <v>6.388888888888889</v>
      </c>
      <c r="O40" s="2"/>
    </row>
    <row r="41" spans="1:15" ht="17.25" thickBot="1" thickTop="1">
      <c r="A41" s="52">
        <v>2</v>
      </c>
      <c r="B41" s="220" t="s">
        <v>53</v>
      </c>
      <c r="C41" s="123">
        <v>56</v>
      </c>
      <c r="D41" s="124">
        <v>54</v>
      </c>
      <c r="E41" s="125">
        <v>2</v>
      </c>
      <c r="F41" s="30">
        <v>0</v>
      </c>
      <c r="G41" s="29">
        <v>0</v>
      </c>
      <c r="H41" s="30">
        <v>40</v>
      </c>
      <c r="I41" s="29">
        <f t="shared" si="13"/>
        <v>74.07407407407408</v>
      </c>
      <c r="J41" s="30">
        <v>14</v>
      </c>
      <c r="K41" s="29">
        <f t="shared" si="14"/>
        <v>25.925925925925927</v>
      </c>
      <c r="L41" s="130">
        <v>0</v>
      </c>
      <c r="M41" s="131">
        <f t="shared" si="15"/>
        <v>0</v>
      </c>
      <c r="N41" s="132">
        <f t="shared" si="16"/>
        <v>6.388888888888889</v>
      </c>
      <c r="O41" s="2"/>
    </row>
    <row r="42" spans="1:15" ht="17.25" thickBot="1" thickTop="1">
      <c r="A42" s="52">
        <v>3</v>
      </c>
      <c r="B42" s="220" t="s">
        <v>55</v>
      </c>
      <c r="C42" s="123">
        <v>56</v>
      </c>
      <c r="D42" s="124">
        <v>54</v>
      </c>
      <c r="E42" s="125">
        <v>2</v>
      </c>
      <c r="F42" s="30">
        <v>0</v>
      </c>
      <c r="G42" s="29">
        <v>0</v>
      </c>
      <c r="H42" s="30">
        <v>1</v>
      </c>
      <c r="I42" s="85">
        <f t="shared" si="13"/>
        <v>1.8518518518518519</v>
      </c>
      <c r="J42" s="30">
        <v>53</v>
      </c>
      <c r="K42" s="29">
        <f t="shared" si="14"/>
        <v>98.14814814814815</v>
      </c>
      <c r="L42" s="30">
        <v>0</v>
      </c>
      <c r="M42" s="131">
        <f t="shared" si="15"/>
        <v>0</v>
      </c>
      <c r="N42" s="132">
        <f t="shared" si="16"/>
        <v>7.472222222222222</v>
      </c>
      <c r="O42" s="2"/>
    </row>
    <row r="43" spans="1:15" ht="17.25" thickBot="1" thickTop="1">
      <c r="A43" s="52">
        <v>4</v>
      </c>
      <c r="B43" s="220" t="s">
        <v>61</v>
      </c>
      <c r="C43" s="123">
        <v>56</v>
      </c>
      <c r="D43" s="124">
        <v>54</v>
      </c>
      <c r="E43" s="125">
        <v>2</v>
      </c>
      <c r="F43" s="30">
        <v>0</v>
      </c>
      <c r="G43" s="29">
        <v>0</v>
      </c>
      <c r="H43" s="133">
        <v>1</v>
      </c>
      <c r="I43" s="85">
        <f t="shared" si="13"/>
        <v>1.8518518518518519</v>
      </c>
      <c r="J43" s="133">
        <v>53</v>
      </c>
      <c r="K43" s="29">
        <f t="shared" si="14"/>
        <v>98.14814814814815</v>
      </c>
      <c r="L43" s="30">
        <v>0</v>
      </c>
      <c r="M43" s="131">
        <f t="shared" si="15"/>
        <v>0</v>
      </c>
      <c r="N43" s="132">
        <f>(H43*6+J43*7.5+L43*10)/D43</f>
        <v>7.472222222222222</v>
      </c>
      <c r="O43" s="2"/>
    </row>
    <row r="44" spans="1:15" ht="17.25" thickBot="1" thickTop="1">
      <c r="A44" s="52">
        <v>5</v>
      </c>
      <c r="B44" s="220" t="s">
        <v>54</v>
      </c>
      <c r="C44" s="123">
        <v>56</v>
      </c>
      <c r="D44" s="124">
        <v>54</v>
      </c>
      <c r="E44" s="125">
        <v>2</v>
      </c>
      <c r="F44" s="133">
        <v>0</v>
      </c>
      <c r="G44" s="134">
        <v>0</v>
      </c>
      <c r="H44" s="133">
        <v>27</v>
      </c>
      <c r="I44" s="134">
        <f t="shared" si="13"/>
        <v>50</v>
      </c>
      <c r="J44" s="133">
        <v>27</v>
      </c>
      <c r="K44" s="134">
        <f t="shared" si="14"/>
        <v>50</v>
      </c>
      <c r="L44" s="133">
        <v>0</v>
      </c>
      <c r="M44" s="131">
        <f t="shared" si="15"/>
        <v>0</v>
      </c>
      <c r="N44" s="135">
        <f t="shared" si="16"/>
        <v>6.75</v>
      </c>
      <c r="O44" s="2"/>
    </row>
    <row r="45" spans="1:15" ht="17.25" thickBot="1" thickTop="1">
      <c r="A45" s="52">
        <v>6</v>
      </c>
      <c r="B45" s="220" t="s">
        <v>56</v>
      </c>
      <c r="C45" s="123">
        <v>30</v>
      </c>
      <c r="D45" s="124">
        <v>30</v>
      </c>
      <c r="E45" s="125">
        <v>0</v>
      </c>
      <c r="F45" s="30">
        <v>0</v>
      </c>
      <c r="G45" s="29">
        <v>0</v>
      </c>
      <c r="H45" s="30">
        <v>0</v>
      </c>
      <c r="I45" s="29">
        <f t="shared" si="13"/>
        <v>0</v>
      </c>
      <c r="J45" s="30">
        <v>28</v>
      </c>
      <c r="K45" s="29">
        <f t="shared" si="14"/>
        <v>93.33333333333333</v>
      </c>
      <c r="L45" s="30">
        <v>2</v>
      </c>
      <c r="M45" s="231">
        <f t="shared" si="15"/>
        <v>6.666666666666667</v>
      </c>
      <c r="N45" s="232">
        <f t="shared" si="16"/>
        <v>7.666666666666667</v>
      </c>
      <c r="O45" s="2"/>
    </row>
    <row r="46" spans="1:15" ht="17.25" thickBot="1" thickTop="1">
      <c r="A46" s="52">
        <v>7</v>
      </c>
      <c r="B46" s="221" t="s">
        <v>52</v>
      </c>
      <c r="C46" s="136">
        <v>56</v>
      </c>
      <c r="D46" s="137">
        <v>55</v>
      </c>
      <c r="E46" s="138">
        <v>1</v>
      </c>
      <c r="F46" s="133">
        <v>0</v>
      </c>
      <c r="G46" s="134">
        <v>0</v>
      </c>
      <c r="H46" s="133">
        <v>0</v>
      </c>
      <c r="I46" s="134">
        <f t="shared" si="13"/>
        <v>0</v>
      </c>
      <c r="J46" s="133">
        <v>51</v>
      </c>
      <c r="K46" s="134">
        <f t="shared" si="14"/>
        <v>92.72727272727273</v>
      </c>
      <c r="L46" s="133">
        <v>4</v>
      </c>
      <c r="M46" s="131">
        <f t="shared" si="15"/>
        <v>7.2727272727272725</v>
      </c>
      <c r="N46" s="234">
        <f t="shared" si="16"/>
        <v>7.681818181818182</v>
      </c>
      <c r="O46" s="2"/>
    </row>
    <row r="47" spans="1:15" ht="17.25" thickBot="1" thickTop="1">
      <c r="A47" s="52">
        <v>8</v>
      </c>
      <c r="B47" s="222" t="s">
        <v>18</v>
      </c>
      <c r="C47" s="36">
        <v>30</v>
      </c>
      <c r="D47" s="36">
        <v>30</v>
      </c>
      <c r="E47" s="36">
        <v>0</v>
      </c>
      <c r="F47" s="139">
        <v>0</v>
      </c>
      <c r="G47" s="36">
        <v>0</v>
      </c>
      <c r="H47" s="139">
        <v>0</v>
      </c>
      <c r="I47" s="36">
        <f t="shared" si="13"/>
        <v>0</v>
      </c>
      <c r="J47" s="139">
        <v>30</v>
      </c>
      <c r="K47" s="36">
        <f t="shared" si="14"/>
        <v>100</v>
      </c>
      <c r="L47" s="139">
        <v>0</v>
      </c>
      <c r="M47" s="231">
        <f t="shared" si="15"/>
        <v>0</v>
      </c>
      <c r="N47" s="236">
        <f t="shared" si="16"/>
        <v>7.5</v>
      </c>
      <c r="O47" s="2"/>
    </row>
    <row r="48" spans="1:15" ht="17.25" thickBot="1" thickTop="1">
      <c r="A48" s="52"/>
      <c r="B48" s="217" t="s">
        <v>69</v>
      </c>
      <c r="C48" s="225">
        <f>AVERAGE(C40:C47)</f>
        <v>49.5</v>
      </c>
      <c r="D48" s="228">
        <f aca="true" t="shared" si="17" ref="D48:N48">AVERAGE(D40:D47)</f>
        <v>48.125</v>
      </c>
      <c r="E48" s="140">
        <f t="shared" si="17"/>
        <v>1.375</v>
      </c>
      <c r="F48" s="225">
        <f t="shared" si="17"/>
        <v>0</v>
      </c>
      <c r="G48" s="86">
        <f t="shared" si="17"/>
        <v>0</v>
      </c>
      <c r="H48" s="86">
        <f t="shared" si="17"/>
        <v>13.625</v>
      </c>
      <c r="I48" s="86">
        <f t="shared" si="17"/>
        <v>25.23148148148148</v>
      </c>
      <c r="J48" s="140">
        <f t="shared" si="17"/>
        <v>33.75</v>
      </c>
      <c r="K48" s="86">
        <f t="shared" si="17"/>
        <v>73.02609427609428</v>
      </c>
      <c r="L48" s="140">
        <f t="shared" si="17"/>
        <v>0.75</v>
      </c>
      <c r="M48" s="233">
        <f t="shared" si="17"/>
        <v>1.7424242424242424</v>
      </c>
      <c r="N48" s="237">
        <f t="shared" si="17"/>
        <v>7.165088383838383</v>
      </c>
      <c r="O48" s="2"/>
    </row>
    <row r="49" spans="1:15" ht="17.25" thickBot="1" thickTop="1">
      <c r="A49" s="52"/>
      <c r="B49" s="218" t="s">
        <v>19</v>
      </c>
      <c r="C49" s="225">
        <v>56</v>
      </c>
      <c r="D49" s="225">
        <v>54</v>
      </c>
      <c r="E49" s="87">
        <v>2</v>
      </c>
      <c r="F49" s="88">
        <v>0</v>
      </c>
      <c r="G49" s="89">
        <v>0</v>
      </c>
      <c r="H49" s="90">
        <v>1</v>
      </c>
      <c r="I49" s="86">
        <f t="shared" si="13"/>
        <v>1.8518518518518519</v>
      </c>
      <c r="J49" s="88">
        <v>50</v>
      </c>
      <c r="K49" s="89">
        <f t="shared" si="14"/>
        <v>92.5925925925926</v>
      </c>
      <c r="L49" s="91">
        <v>3</v>
      </c>
      <c r="M49" s="230">
        <f t="shared" si="15"/>
        <v>5.555555555555555</v>
      </c>
      <c r="N49" s="235">
        <f t="shared" si="16"/>
        <v>7.611111111111111</v>
      </c>
      <c r="O49" s="2"/>
    </row>
    <row r="50" spans="1:15" ht="17.25" thickBot="1" thickTop="1">
      <c r="A50" s="55"/>
      <c r="B50" s="121" t="s">
        <v>25</v>
      </c>
      <c r="C50" s="59">
        <f>AVERAGE(C48:C49)</f>
        <v>52.75</v>
      </c>
      <c r="D50" s="59">
        <f aca="true" t="shared" si="18" ref="D50:N50">AVERAGE(D48:D49)</f>
        <v>51.0625</v>
      </c>
      <c r="E50" s="59">
        <f t="shared" si="18"/>
        <v>1.6875</v>
      </c>
      <c r="F50" s="59">
        <f t="shared" si="18"/>
        <v>0</v>
      </c>
      <c r="G50" s="59">
        <f t="shared" si="18"/>
        <v>0</v>
      </c>
      <c r="H50" s="59">
        <f t="shared" si="18"/>
        <v>7.3125</v>
      </c>
      <c r="I50" s="59">
        <f t="shared" si="18"/>
        <v>13.541666666666666</v>
      </c>
      <c r="J50" s="59">
        <f t="shared" si="18"/>
        <v>41.875</v>
      </c>
      <c r="K50" s="59">
        <f t="shared" si="18"/>
        <v>82.80934343434345</v>
      </c>
      <c r="L50" s="59">
        <f t="shared" si="18"/>
        <v>1.875</v>
      </c>
      <c r="M50" s="59">
        <f t="shared" si="18"/>
        <v>3.648989898989899</v>
      </c>
      <c r="N50" s="59">
        <f t="shared" si="18"/>
        <v>7.388099747474747</v>
      </c>
      <c r="O50" s="2"/>
    </row>
    <row r="51" spans="1:15" ht="44.25" customHeight="1" thickTop="1">
      <c r="A51" s="2"/>
      <c r="B51" s="61" t="s">
        <v>59</v>
      </c>
      <c r="C51" s="61"/>
      <c r="D51" s="61"/>
      <c r="E51" s="61"/>
      <c r="F51" s="61"/>
      <c r="G51" s="207" t="s">
        <v>62</v>
      </c>
      <c r="H51" s="207"/>
      <c r="I51" s="207"/>
      <c r="J51" s="207"/>
      <c r="K51" s="2"/>
      <c r="L51" s="2"/>
      <c r="M51" s="2"/>
      <c r="N51" s="2"/>
      <c r="O51" s="2"/>
    </row>
    <row r="52" spans="1:15" ht="15.75">
      <c r="A52" s="2"/>
      <c r="B52" s="61"/>
      <c r="C52" s="61"/>
      <c r="D52" s="61"/>
      <c r="E52" s="61"/>
      <c r="F52" s="61"/>
      <c r="G52" s="61"/>
      <c r="H52" s="61"/>
      <c r="I52" s="61"/>
      <c r="J52" s="61"/>
      <c r="K52" s="2"/>
      <c r="L52" s="2"/>
      <c r="M52" s="2"/>
      <c r="N52" s="2"/>
      <c r="O52" s="2"/>
    </row>
    <row r="53" spans="1:15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sheetProtection/>
  <mergeCells count="21">
    <mergeCell ref="G51:J51"/>
    <mergeCell ref="A5:N5"/>
    <mergeCell ref="E8:E9"/>
    <mergeCell ref="B7:B9"/>
    <mergeCell ref="A4:N4"/>
    <mergeCell ref="B39:N39"/>
    <mergeCell ref="B10:N10"/>
    <mergeCell ref="C8:C9"/>
    <mergeCell ref="A6:N6"/>
    <mergeCell ref="A7:A9"/>
    <mergeCell ref="B24:N24"/>
    <mergeCell ref="N7:N9"/>
    <mergeCell ref="D8:D9"/>
    <mergeCell ref="C7:E7"/>
    <mergeCell ref="F1:N3"/>
    <mergeCell ref="J8:K8"/>
    <mergeCell ref="F7:M7"/>
    <mergeCell ref="L8:M8"/>
    <mergeCell ref="F8:G8"/>
    <mergeCell ref="P9:T9"/>
    <mergeCell ref="H8:I8"/>
  </mergeCells>
  <printOptions/>
  <pageMargins left="0.2362204724409449" right="0.2362204724409449" top="0.2362204724409449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spans="1:14" ht="15.75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5"/>
      <c r="N1" s="215"/>
    </row>
    <row r="2" spans="1:14" ht="15.75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5"/>
      <c r="N2" s="215"/>
    </row>
    <row r="3" spans="1:14" ht="15.75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216"/>
      <c r="N3" s="216"/>
    </row>
    <row r="4" spans="1:1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2021-01-04T11:08:43Z</cp:lastPrinted>
  <dcterms:created xsi:type="dcterms:W3CDTF">1996-10-08T23:32:33Z</dcterms:created>
  <dcterms:modified xsi:type="dcterms:W3CDTF">2021-01-04T11:09:14Z</dcterms:modified>
  <cp:category/>
  <cp:version/>
  <cp:contentType/>
  <cp:contentStatus/>
</cp:coreProperties>
</file>